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شارژ ماهانه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<sst xmlns="http://schemas.openxmlformats.org/spreadsheetml/2006/main" count="25" uniqueCount="22">
  <si>
    <t xml:space="preserve">جدول محاسبهٔ شارژ ماهانهٔ ساختمان — شارژپال</t>
  </si>
  <si>
    <t xml:space="preserve">فقط سلول‌های زرد را پر کنید؛ سهم هر واحد و شارژ نهایی به‌صورت خودکار محاسبه می‌شود. روش: هزینهٔ ثابت به‌طور مساوی بین همهٔ واحدها و هزینهٔ متغیر بر اساس تعداد نفرات بین واحدهای پر تقسیم می‌شود (واحد خالی فقط هزینهٔ ثابت را می‌پردازد).</t>
  </si>
  <si>
    <t xml:space="preserve">کل هزینهٔ ماهانهٔ ساختمان (تومان):</t>
  </si>
  <si>
    <t xml:space="preserve">سهم هزینه‌های ثابت (٪):</t>
  </si>
  <si>
    <t xml:space="preserve">(مثلاً ۴۰ یعنی ۴۰٪ هزینه ثابت و ۶۰٪ متغیر)</t>
  </si>
  <si>
    <t xml:space="preserve">ردیف</t>
  </si>
  <si>
    <t xml:space="preserve">نام / شمارهٔ واحد</t>
  </si>
  <si>
    <t xml:space="preserve">متراژ (م.م)</t>
  </si>
  <si>
    <t xml:space="preserve">تعداد نفرات</t>
  </si>
  <si>
    <t xml:space="preserve">واحد خالی؟</t>
  </si>
  <si>
    <t xml:space="preserve">سهم هزینهٔ ثابت</t>
  </si>
  <si>
    <t xml:space="preserve">سهم هزینهٔ متغیر</t>
  </si>
  <si>
    <t xml:space="preserve">شارژ نهایی (تومان)</t>
  </si>
  <si>
    <t xml:space="preserve">واحد ۱</t>
  </si>
  <si>
    <t xml:space="preserve">خیر</t>
  </si>
  <si>
    <t xml:space="preserve">واحد ۲</t>
  </si>
  <si>
    <t xml:space="preserve">واحد ۳</t>
  </si>
  <si>
    <t xml:space="preserve">واحد ۴</t>
  </si>
  <si>
    <t xml:space="preserve">بله</t>
  </si>
  <si>
    <t xml:space="preserve">واحد ۵</t>
  </si>
  <si>
    <t xml:space="preserve">مجموع</t>
  </si>
  <si>
    <t xml:space="preserve">اختلاف مجموع با کل هزینه (باید ۰ باشد):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</si>
</sst>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0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Tahoma"/>
      <family val="0"/>
      <charset val="1"/>
    </font>
    <font>
      <sz val="9"/>
      <color rgb="FF555555"/>
      <name val="Tahoma"/>
      <family val="0"/>
      <charset val="1"/>
    </font>
    <font>
      <b val="true"/>
      <sz val="10"/>
      <name val="Tahoma"/>
      <family val="0"/>
      <charset val="1"/>
    </font>
    <font>
      <b val="true"/>
      <sz val="11"/>
      <color rgb="FF0000FF"/>
      <name val="Tahoma"/>
      <family val="0"/>
      <charset val="1"/>
    </font>
    <font>
      <b val="true"/>
      <sz val="10"/>
      <color rgb="FFFFFFFF"/>
      <name val="Tahoma"/>
      <family val="0"/>
      <charset val="1"/>
    </font>
    <font>
      <sz val="10"/>
      <name val="Tahoma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384CA2"/>
        <bgColor rgb="FF555555"/>
      </patternFill>
    </fill>
    <fill>
      <patternFill patternType="solid">
        <fgColor rgb="FFFFF3C4"/>
        <bgColor rgb="FFFFFF99"/>
      </patternFill>
    </fill>
    <fill>
      <patternFill patternType="solid">
        <fgColor rgb="FFEEF0F9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8DBE8"/>
      </left>
      <right style="thin">
        <color rgb="FFD8DBE8"/>
      </right>
      <top style="thin">
        <color rgb="FFD8DBE8"/>
      </top>
      <bottom style="thin">
        <color rgb="FFD8DBE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4"/>
      <rgbColor rgb="FFEEF0F9"/>
      <rgbColor rgb="FF660066"/>
      <rgbColor rgb="FFFF8080"/>
      <rgbColor rgb="FF0066CC"/>
      <rgbColor rgb="FFD8DB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384CA2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0"/>
  <sheetViews>
    <sheetView showFormulas="false" showGridLines="true" showRowColHeaders="true" showZeros="true" rightToLeft="tru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"/>
    <col collapsed="false" customWidth="true" hidden="false" outlineLevel="0" max="2" min="2" style="0" width="22"/>
    <col collapsed="false" customWidth="true" hidden="false" outlineLevel="0" max="5" min="3" style="0" width="13"/>
    <col collapsed="false" customWidth="true" hidden="false" outlineLevel="0" max="7" min="6" style="0" width="18"/>
    <col collapsed="false" customWidth="true" hidden="false" outlineLevel="0" max="8" min="8" style="0" width="20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39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3" t="s">
        <v>2</v>
      </c>
      <c r="B3" s="3"/>
      <c r="C3" s="4" t="n">
        <v>12000000</v>
      </c>
    </row>
    <row r="4" customFormat="false" ht="15" hidden="false" customHeight="false" outlineLevel="0" collapsed="false">
      <c r="A4" s="3" t="s">
        <v>3</v>
      </c>
      <c r="B4" s="3"/>
      <c r="C4" s="5" t="n">
        <v>40</v>
      </c>
      <c r="D4" s="6" t="s">
        <v>4</v>
      </c>
      <c r="E4" s="6"/>
      <c r="F4" s="6"/>
      <c r="G4" s="6"/>
      <c r="H4" s="6"/>
    </row>
    <row r="7" customFormat="false" ht="30" hidden="false" customHeight="true" outlineLevel="0" collapsed="false">
      <c r="A7" s="7" t="s">
        <v>5</v>
      </c>
      <c r="B7" s="7" t="s">
        <v>6</v>
      </c>
      <c r="C7" s="7" t="s">
        <v>7</v>
      </c>
      <c r="D7" s="7" t="s">
        <v>8</v>
      </c>
      <c r="E7" s="7" t="s">
        <v>9</v>
      </c>
      <c r="F7" s="7" t="s">
        <v>10</v>
      </c>
      <c r="G7" s="7" t="s">
        <v>11</v>
      </c>
      <c r="H7" s="7" t="s">
        <v>12</v>
      </c>
    </row>
    <row r="8" customFormat="false" ht="15" hidden="false" customHeight="false" outlineLevel="0" collapsed="false">
      <c r="A8" s="8" t="n">
        <v>1</v>
      </c>
      <c r="B8" s="9" t="s">
        <v>13</v>
      </c>
      <c r="C8" s="10" t="n">
        <v>90</v>
      </c>
      <c r="D8" s="10" t="n">
        <v>3</v>
      </c>
      <c r="E8" s="10" t="s">
        <v>14</v>
      </c>
      <c r="F8" s="11" t="n">
        <f aca="false">IF($B8="","",IF(COUNTA($B$8:$B$37)=0,0,($C$3*$C$4/100)/COUNTA($B$8:$B$37)))</f>
        <v>960000</v>
      </c>
      <c r="G8" s="11" t="n">
        <f aca="false">IF($B8="","",IF($E8="بله",0,($C$3*(1-$C$4/100))*$D8/MAX(SUMIFS($D$8:$D$37,$E$8:$E$37,"خیر"),1)))</f>
        <v>1800000</v>
      </c>
      <c r="H8" s="11" t="n">
        <f aca="false">IF($B8="","",F8+G8)</f>
        <v>2760000</v>
      </c>
    </row>
    <row r="9" customFormat="false" ht="15" hidden="false" customHeight="false" outlineLevel="0" collapsed="false">
      <c r="A9" s="8" t="n">
        <v>2</v>
      </c>
      <c r="B9" s="9" t="s">
        <v>15</v>
      </c>
      <c r="C9" s="10" t="n">
        <v>120</v>
      </c>
      <c r="D9" s="10" t="n">
        <v>4</v>
      </c>
      <c r="E9" s="10" t="s">
        <v>14</v>
      </c>
      <c r="F9" s="11" t="n">
        <f aca="false">IF($B9="","",IF(COUNTA($B$8:$B$37)=0,0,($C$3*$C$4/100)/COUNTA($B$8:$B$37)))</f>
        <v>960000</v>
      </c>
      <c r="G9" s="11" t="n">
        <f aca="false">IF($B9="","",IF($E9="بله",0,($C$3*(1-$C$4/100))*$D9/MAX(SUMIFS($D$8:$D$37,$E$8:$E$37,"خیر"),1)))</f>
        <v>2400000</v>
      </c>
      <c r="H9" s="11" t="n">
        <f aca="false">IF($B9="","",F9+G9)</f>
        <v>3360000</v>
      </c>
    </row>
    <row r="10" customFormat="false" ht="15" hidden="false" customHeight="false" outlineLevel="0" collapsed="false">
      <c r="A10" s="8" t="n">
        <v>3</v>
      </c>
      <c r="B10" s="9" t="s">
        <v>16</v>
      </c>
      <c r="C10" s="10" t="n">
        <v>75</v>
      </c>
      <c r="D10" s="10" t="n">
        <v>2</v>
      </c>
      <c r="E10" s="10" t="s">
        <v>14</v>
      </c>
      <c r="F10" s="11" t="n">
        <f aca="false">IF($B10="","",IF(COUNTA($B$8:$B$37)=0,0,($C$3*$C$4/100)/COUNTA($B$8:$B$37)))</f>
        <v>960000</v>
      </c>
      <c r="G10" s="11" t="n">
        <f aca="false">IF($B10="","",IF($E10="بله",0,($C$3*(1-$C$4/100))*$D10/MAX(SUMIFS($D$8:$D$37,$E$8:$E$37,"خیر"),1)))</f>
        <v>1200000</v>
      </c>
      <c r="H10" s="11" t="n">
        <f aca="false">IF($B10="","",F10+G10)</f>
        <v>2160000</v>
      </c>
    </row>
    <row r="11" customFormat="false" ht="15" hidden="false" customHeight="false" outlineLevel="0" collapsed="false">
      <c r="A11" s="8" t="n">
        <v>4</v>
      </c>
      <c r="B11" s="9" t="s">
        <v>17</v>
      </c>
      <c r="C11" s="10" t="n">
        <v>100</v>
      </c>
      <c r="D11" s="10" t="n">
        <v>0</v>
      </c>
      <c r="E11" s="10" t="s">
        <v>18</v>
      </c>
      <c r="F11" s="11" t="n">
        <f aca="false">IF($B11="","",IF(COUNTA($B$8:$B$37)=0,0,($C$3*$C$4/100)/COUNTA($B$8:$B$37)))</f>
        <v>960000</v>
      </c>
      <c r="G11" s="11" t="n">
        <f aca="false">IF($B11="","",IF($E11="بله",0,($C$3*(1-$C$4/100))*$D11/MAX(SUMIFS($D$8:$D$37,$E$8:$E$37,"خیر"),1)))</f>
        <v>0</v>
      </c>
      <c r="H11" s="11" t="n">
        <f aca="false">IF($B11="","",F11+G11)</f>
        <v>960000</v>
      </c>
    </row>
    <row r="12" customFormat="false" ht="15" hidden="false" customHeight="false" outlineLevel="0" collapsed="false">
      <c r="A12" s="8" t="n">
        <v>5</v>
      </c>
      <c r="B12" s="9" t="s">
        <v>19</v>
      </c>
      <c r="C12" s="10" t="n">
        <v>85</v>
      </c>
      <c r="D12" s="10" t="n">
        <v>3</v>
      </c>
      <c r="E12" s="10" t="s">
        <v>14</v>
      </c>
      <c r="F12" s="11" t="n">
        <f aca="false">IF($B12="","",IF(COUNTA($B$8:$B$37)=0,0,($C$3*$C$4/100)/COUNTA($B$8:$B$37)))</f>
        <v>960000</v>
      </c>
      <c r="G12" s="11" t="n">
        <f aca="false">IF($B12="","",IF($E12="بله",0,($C$3*(1-$C$4/100))*$D12/MAX(SUMIFS($D$8:$D$37,$E$8:$E$37,"خیر"),1)))</f>
        <v>1800000</v>
      </c>
      <c r="H12" s="11" t="n">
        <f aca="false">IF($B12="","",F12+G12)</f>
        <v>2760000</v>
      </c>
    </row>
    <row r="13" customFormat="false" ht="15" hidden="false" customHeight="false" outlineLevel="0" collapsed="false">
      <c r="A13" s="8" t="n">
        <v>6</v>
      </c>
      <c r="B13" s="9"/>
      <c r="C13" s="10"/>
      <c r="D13" s="10"/>
      <c r="E13" s="10"/>
      <c r="F13" s="11" t="str">
        <f aca="false">IF($B13="","",IF(COUNTA($B$8:$B$37)=0,0,($C$3*$C$4/100)/COUNTA($B$8:$B$37)))</f>
        <v/>
      </c>
      <c r="G13" s="11" t="str">
        <f aca="false">IF($B13="","",IF($E13="بله",0,($C$3*(1-$C$4/100))*$D13/MAX(SUMIFS($D$8:$D$37,$E$8:$E$37,"خیر"),1)))</f>
        <v/>
      </c>
      <c r="H13" s="11" t="str">
        <f aca="false">IF($B13="","",F13+G13)</f>
        <v/>
      </c>
    </row>
    <row r="14" customFormat="false" ht="15" hidden="false" customHeight="false" outlineLevel="0" collapsed="false">
      <c r="A14" s="8" t="n">
        <v>7</v>
      </c>
      <c r="B14" s="9"/>
      <c r="C14" s="10"/>
      <c r="D14" s="10"/>
      <c r="E14" s="10"/>
      <c r="F14" s="11" t="str">
        <f aca="false">IF($B14="","",IF(COUNTA($B$8:$B$37)=0,0,($C$3*$C$4/100)/COUNTA($B$8:$B$37)))</f>
        <v/>
      </c>
      <c r="G14" s="11" t="str">
        <f aca="false">IF($B14="","",IF($E14="بله",0,($C$3*(1-$C$4/100))*$D14/MAX(SUMIFS($D$8:$D$37,$E$8:$E$37,"خیر"),1)))</f>
        <v/>
      </c>
      <c r="H14" s="11" t="str">
        <f aca="false">IF($B14="","",F14+G14)</f>
        <v/>
      </c>
    </row>
    <row r="15" customFormat="false" ht="15" hidden="false" customHeight="false" outlineLevel="0" collapsed="false">
      <c r="A15" s="8" t="n">
        <v>8</v>
      </c>
      <c r="B15" s="9"/>
      <c r="C15" s="10"/>
      <c r="D15" s="10"/>
      <c r="E15" s="10"/>
      <c r="F15" s="11" t="str">
        <f aca="false">IF($B15="","",IF(COUNTA($B$8:$B$37)=0,0,($C$3*$C$4/100)/COUNTA($B$8:$B$37)))</f>
        <v/>
      </c>
      <c r="G15" s="11" t="str">
        <f aca="false">IF($B15="","",IF($E15="بله",0,($C$3*(1-$C$4/100))*$D15/MAX(SUMIFS($D$8:$D$37,$E$8:$E$37,"خیر"),1)))</f>
        <v/>
      </c>
      <c r="H15" s="11" t="str">
        <f aca="false">IF($B15="","",F15+G15)</f>
        <v/>
      </c>
    </row>
    <row r="16" customFormat="false" ht="15" hidden="false" customHeight="false" outlineLevel="0" collapsed="false">
      <c r="A16" s="8" t="n">
        <v>9</v>
      </c>
      <c r="B16" s="9"/>
      <c r="C16" s="10"/>
      <c r="D16" s="10"/>
      <c r="E16" s="10"/>
      <c r="F16" s="11" t="str">
        <f aca="false">IF($B16="","",IF(COUNTA($B$8:$B$37)=0,0,($C$3*$C$4/100)/COUNTA($B$8:$B$37)))</f>
        <v/>
      </c>
      <c r="G16" s="11" t="str">
        <f aca="false">IF($B16="","",IF($E16="بله",0,($C$3*(1-$C$4/100))*$D16/MAX(SUMIFS($D$8:$D$37,$E$8:$E$37,"خیر"),1)))</f>
        <v/>
      </c>
      <c r="H16" s="11" t="str">
        <f aca="false">IF($B16="","",F16+G16)</f>
        <v/>
      </c>
    </row>
    <row r="17" customFormat="false" ht="15" hidden="false" customHeight="false" outlineLevel="0" collapsed="false">
      <c r="A17" s="8" t="n">
        <v>10</v>
      </c>
      <c r="B17" s="9"/>
      <c r="C17" s="10"/>
      <c r="D17" s="10"/>
      <c r="E17" s="10"/>
      <c r="F17" s="11" t="str">
        <f aca="false">IF($B17="","",IF(COUNTA($B$8:$B$37)=0,0,($C$3*$C$4/100)/COUNTA($B$8:$B$37)))</f>
        <v/>
      </c>
      <c r="G17" s="11" t="str">
        <f aca="false">IF($B17="","",IF($E17="بله",0,($C$3*(1-$C$4/100))*$D17/MAX(SUMIFS($D$8:$D$37,$E$8:$E$37,"خیر"),1)))</f>
        <v/>
      </c>
      <c r="H17" s="11" t="str">
        <f aca="false">IF($B17="","",F17+G17)</f>
        <v/>
      </c>
    </row>
    <row r="18" customFormat="false" ht="15" hidden="false" customHeight="false" outlineLevel="0" collapsed="false">
      <c r="A18" s="8" t="n">
        <v>11</v>
      </c>
      <c r="B18" s="9"/>
      <c r="C18" s="10"/>
      <c r="D18" s="10"/>
      <c r="E18" s="10"/>
      <c r="F18" s="11" t="str">
        <f aca="false">IF($B18="","",IF(COUNTA($B$8:$B$37)=0,0,($C$3*$C$4/100)/COUNTA($B$8:$B$37)))</f>
        <v/>
      </c>
      <c r="G18" s="11" t="str">
        <f aca="false">IF($B18="","",IF($E18="بله",0,($C$3*(1-$C$4/100))*$D18/MAX(SUMIFS($D$8:$D$37,$E$8:$E$37,"خیر"),1)))</f>
        <v/>
      </c>
      <c r="H18" s="11" t="str">
        <f aca="false">IF($B18="","",F18+G18)</f>
        <v/>
      </c>
    </row>
    <row r="19" customFormat="false" ht="15" hidden="false" customHeight="false" outlineLevel="0" collapsed="false">
      <c r="A19" s="8" t="n">
        <v>12</v>
      </c>
      <c r="B19" s="9"/>
      <c r="C19" s="10"/>
      <c r="D19" s="10"/>
      <c r="E19" s="10"/>
      <c r="F19" s="11" t="str">
        <f aca="false">IF($B19="","",IF(COUNTA($B$8:$B$37)=0,0,($C$3*$C$4/100)/COUNTA($B$8:$B$37)))</f>
        <v/>
      </c>
      <c r="G19" s="11" t="str">
        <f aca="false">IF($B19="","",IF($E19="بله",0,($C$3*(1-$C$4/100))*$D19/MAX(SUMIFS($D$8:$D$37,$E$8:$E$37,"خیر"),1)))</f>
        <v/>
      </c>
      <c r="H19" s="11" t="str">
        <f aca="false">IF($B19="","",F19+G19)</f>
        <v/>
      </c>
    </row>
    <row r="20" customFormat="false" ht="15" hidden="false" customHeight="false" outlineLevel="0" collapsed="false">
      <c r="A20" s="8" t="n">
        <v>13</v>
      </c>
      <c r="B20" s="9"/>
      <c r="C20" s="10"/>
      <c r="D20" s="10"/>
      <c r="E20" s="10"/>
      <c r="F20" s="11" t="str">
        <f aca="false">IF($B20="","",IF(COUNTA($B$8:$B$37)=0,0,($C$3*$C$4/100)/COUNTA($B$8:$B$37)))</f>
        <v/>
      </c>
      <c r="G20" s="11" t="str">
        <f aca="false">IF($B20="","",IF($E20="بله",0,($C$3*(1-$C$4/100))*$D20/MAX(SUMIFS($D$8:$D$37,$E$8:$E$37,"خیر"),1)))</f>
        <v/>
      </c>
      <c r="H20" s="11" t="str">
        <f aca="false">IF($B20="","",F20+G20)</f>
        <v/>
      </c>
    </row>
    <row r="21" customFormat="false" ht="15" hidden="false" customHeight="false" outlineLevel="0" collapsed="false">
      <c r="A21" s="8" t="n">
        <v>14</v>
      </c>
      <c r="B21" s="9"/>
      <c r="C21" s="10"/>
      <c r="D21" s="10"/>
      <c r="E21" s="10"/>
      <c r="F21" s="11" t="str">
        <f aca="false">IF($B21="","",IF(COUNTA($B$8:$B$37)=0,0,($C$3*$C$4/100)/COUNTA($B$8:$B$37)))</f>
        <v/>
      </c>
      <c r="G21" s="11" t="str">
        <f aca="false">IF($B21="","",IF($E21="بله",0,($C$3*(1-$C$4/100))*$D21/MAX(SUMIFS($D$8:$D$37,$E$8:$E$37,"خیر"),1)))</f>
        <v/>
      </c>
      <c r="H21" s="11" t="str">
        <f aca="false">IF($B21="","",F21+G21)</f>
        <v/>
      </c>
    </row>
    <row r="22" customFormat="false" ht="15" hidden="false" customHeight="false" outlineLevel="0" collapsed="false">
      <c r="A22" s="8" t="n">
        <v>15</v>
      </c>
      <c r="B22" s="9"/>
      <c r="C22" s="10"/>
      <c r="D22" s="10"/>
      <c r="E22" s="10"/>
      <c r="F22" s="11" t="str">
        <f aca="false">IF($B22="","",IF(COUNTA($B$8:$B$37)=0,0,($C$3*$C$4/100)/COUNTA($B$8:$B$37)))</f>
        <v/>
      </c>
      <c r="G22" s="11" t="str">
        <f aca="false">IF($B22="","",IF($E22="بله",0,($C$3*(1-$C$4/100))*$D22/MAX(SUMIFS($D$8:$D$37,$E$8:$E$37,"خیر"),1)))</f>
        <v/>
      </c>
      <c r="H22" s="11" t="str">
        <f aca="false">IF($B22="","",F22+G22)</f>
        <v/>
      </c>
    </row>
    <row r="23" customFormat="false" ht="15" hidden="false" customHeight="false" outlineLevel="0" collapsed="false">
      <c r="A23" s="8" t="n">
        <v>16</v>
      </c>
      <c r="B23" s="9"/>
      <c r="C23" s="10"/>
      <c r="D23" s="10"/>
      <c r="E23" s="10"/>
      <c r="F23" s="11" t="str">
        <f aca="false">IF($B23="","",IF(COUNTA($B$8:$B$37)=0,0,($C$3*$C$4/100)/COUNTA($B$8:$B$37)))</f>
        <v/>
      </c>
      <c r="G23" s="11" t="str">
        <f aca="false">IF($B23="","",IF($E23="بله",0,($C$3*(1-$C$4/100))*$D23/MAX(SUMIFS($D$8:$D$37,$E$8:$E$37,"خیر"),1)))</f>
        <v/>
      </c>
      <c r="H23" s="11" t="str">
        <f aca="false">IF($B23="","",F23+G23)</f>
        <v/>
      </c>
    </row>
    <row r="24" customFormat="false" ht="15" hidden="false" customHeight="false" outlineLevel="0" collapsed="false">
      <c r="A24" s="8" t="n">
        <v>17</v>
      </c>
      <c r="B24" s="9"/>
      <c r="C24" s="10"/>
      <c r="D24" s="10"/>
      <c r="E24" s="10"/>
      <c r="F24" s="11" t="str">
        <f aca="false">IF($B24="","",IF(COUNTA($B$8:$B$37)=0,0,($C$3*$C$4/100)/COUNTA($B$8:$B$37)))</f>
        <v/>
      </c>
      <c r="G24" s="11" t="str">
        <f aca="false">IF($B24="","",IF($E24="بله",0,($C$3*(1-$C$4/100))*$D24/MAX(SUMIFS($D$8:$D$37,$E$8:$E$37,"خیر"),1)))</f>
        <v/>
      </c>
      <c r="H24" s="11" t="str">
        <f aca="false">IF($B24="","",F24+G24)</f>
        <v/>
      </c>
    </row>
    <row r="25" customFormat="false" ht="15" hidden="false" customHeight="false" outlineLevel="0" collapsed="false">
      <c r="A25" s="8" t="n">
        <v>18</v>
      </c>
      <c r="B25" s="9"/>
      <c r="C25" s="10"/>
      <c r="D25" s="10"/>
      <c r="E25" s="10"/>
      <c r="F25" s="11" t="str">
        <f aca="false">IF($B25="","",IF(COUNTA($B$8:$B$37)=0,0,($C$3*$C$4/100)/COUNTA($B$8:$B$37)))</f>
        <v/>
      </c>
      <c r="G25" s="11" t="str">
        <f aca="false">IF($B25="","",IF($E25="بله",0,($C$3*(1-$C$4/100))*$D25/MAX(SUMIFS($D$8:$D$37,$E$8:$E$37,"خیر"),1)))</f>
        <v/>
      </c>
      <c r="H25" s="11" t="str">
        <f aca="false">IF($B25="","",F25+G25)</f>
        <v/>
      </c>
    </row>
    <row r="26" customFormat="false" ht="15" hidden="false" customHeight="false" outlineLevel="0" collapsed="false">
      <c r="A26" s="8" t="n">
        <v>19</v>
      </c>
      <c r="B26" s="9"/>
      <c r="C26" s="10"/>
      <c r="D26" s="10"/>
      <c r="E26" s="10"/>
      <c r="F26" s="11" t="str">
        <f aca="false">IF($B26="","",IF(COUNTA($B$8:$B$37)=0,0,($C$3*$C$4/100)/COUNTA($B$8:$B$37)))</f>
        <v/>
      </c>
      <c r="G26" s="11" t="str">
        <f aca="false">IF($B26="","",IF($E26="بله",0,($C$3*(1-$C$4/100))*$D26/MAX(SUMIFS($D$8:$D$37,$E$8:$E$37,"خیر"),1)))</f>
        <v/>
      </c>
      <c r="H26" s="11" t="str">
        <f aca="false">IF($B26="","",F26+G26)</f>
        <v/>
      </c>
    </row>
    <row r="27" customFormat="false" ht="15" hidden="false" customHeight="false" outlineLevel="0" collapsed="false">
      <c r="A27" s="8" t="n">
        <v>20</v>
      </c>
      <c r="B27" s="9"/>
      <c r="C27" s="10"/>
      <c r="D27" s="10"/>
      <c r="E27" s="10"/>
      <c r="F27" s="11" t="str">
        <f aca="false">IF($B27="","",IF(COUNTA($B$8:$B$37)=0,0,($C$3*$C$4/100)/COUNTA($B$8:$B$37)))</f>
        <v/>
      </c>
      <c r="G27" s="11" t="str">
        <f aca="false">IF($B27="","",IF($E27="بله",0,($C$3*(1-$C$4/100))*$D27/MAX(SUMIFS($D$8:$D$37,$E$8:$E$37,"خیر"),1)))</f>
        <v/>
      </c>
      <c r="H27" s="11" t="str">
        <f aca="false">IF($B27="","",F27+G27)</f>
        <v/>
      </c>
    </row>
    <row r="28" customFormat="false" ht="15" hidden="false" customHeight="false" outlineLevel="0" collapsed="false">
      <c r="A28" s="8" t="n">
        <v>21</v>
      </c>
      <c r="B28" s="9"/>
      <c r="C28" s="10"/>
      <c r="D28" s="10"/>
      <c r="E28" s="10"/>
      <c r="F28" s="11" t="str">
        <f aca="false">IF($B28="","",IF(COUNTA($B$8:$B$37)=0,0,($C$3*$C$4/100)/COUNTA($B$8:$B$37)))</f>
        <v/>
      </c>
      <c r="G28" s="11" t="str">
        <f aca="false">IF($B28="","",IF($E28="بله",0,($C$3*(1-$C$4/100))*$D28/MAX(SUMIFS($D$8:$D$37,$E$8:$E$37,"خیر"),1)))</f>
        <v/>
      </c>
      <c r="H28" s="11" t="str">
        <f aca="false">IF($B28="","",F28+G28)</f>
        <v/>
      </c>
    </row>
    <row r="29" customFormat="false" ht="15" hidden="false" customHeight="false" outlineLevel="0" collapsed="false">
      <c r="A29" s="8" t="n">
        <v>22</v>
      </c>
      <c r="B29" s="9"/>
      <c r="C29" s="10"/>
      <c r="D29" s="10"/>
      <c r="E29" s="10"/>
      <c r="F29" s="11" t="str">
        <f aca="false">IF($B29="","",IF(COUNTA($B$8:$B$37)=0,0,($C$3*$C$4/100)/COUNTA($B$8:$B$37)))</f>
        <v/>
      </c>
      <c r="G29" s="11" t="str">
        <f aca="false">IF($B29="","",IF($E29="بله",0,($C$3*(1-$C$4/100))*$D29/MAX(SUMIFS($D$8:$D$37,$E$8:$E$37,"خیر"),1)))</f>
        <v/>
      </c>
      <c r="H29" s="11" t="str">
        <f aca="false">IF($B29="","",F29+G29)</f>
        <v/>
      </c>
    </row>
    <row r="30" customFormat="false" ht="15" hidden="false" customHeight="false" outlineLevel="0" collapsed="false">
      <c r="A30" s="8" t="n">
        <v>23</v>
      </c>
      <c r="B30" s="9"/>
      <c r="C30" s="10"/>
      <c r="D30" s="10"/>
      <c r="E30" s="10"/>
      <c r="F30" s="11" t="str">
        <f aca="false">IF($B30="","",IF(COUNTA($B$8:$B$37)=0,0,($C$3*$C$4/100)/COUNTA($B$8:$B$37)))</f>
        <v/>
      </c>
      <c r="G30" s="11" t="str">
        <f aca="false">IF($B30="","",IF($E30="بله",0,($C$3*(1-$C$4/100))*$D30/MAX(SUMIFS($D$8:$D$37,$E$8:$E$37,"خیر"),1)))</f>
        <v/>
      </c>
      <c r="H30" s="11" t="str">
        <f aca="false">IF($B30="","",F30+G30)</f>
        <v/>
      </c>
    </row>
    <row r="31" customFormat="false" ht="15" hidden="false" customHeight="false" outlineLevel="0" collapsed="false">
      <c r="A31" s="8" t="n">
        <v>24</v>
      </c>
      <c r="B31" s="9"/>
      <c r="C31" s="10"/>
      <c r="D31" s="10"/>
      <c r="E31" s="10"/>
      <c r="F31" s="11" t="str">
        <f aca="false">IF($B31="","",IF(COUNTA($B$8:$B$37)=0,0,($C$3*$C$4/100)/COUNTA($B$8:$B$37)))</f>
        <v/>
      </c>
      <c r="G31" s="11" t="str">
        <f aca="false">IF($B31="","",IF($E31="بله",0,($C$3*(1-$C$4/100))*$D31/MAX(SUMIFS($D$8:$D$37,$E$8:$E$37,"خیر"),1)))</f>
        <v/>
      </c>
      <c r="H31" s="11" t="str">
        <f aca="false">IF($B31="","",F31+G31)</f>
        <v/>
      </c>
    </row>
    <row r="32" customFormat="false" ht="15" hidden="false" customHeight="false" outlineLevel="0" collapsed="false">
      <c r="A32" s="8" t="n">
        <v>25</v>
      </c>
      <c r="B32" s="9"/>
      <c r="C32" s="10"/>
      <c r="D32" s="10"/>
      <c r="E32" s="10"/>
      <c r="F32" s="11" t="str">
        <f aca="false">IF($B32="","",IF(COUNTA($B$8:$B$37)=0,0,($C$3*$C$4/100)/COUNTA($B$8:$B$37)))</f>
        <v/>
      </c>
      <c r="G32" s="11" t="str">
        <f aca="false">IF($B32="","",IF($E32="بله",0,($C$3*(1-$C$4/100))*$D32/MAX(SUMIFS($D$8:$D$37,$E$8:$E$37,"خیر"),1)))</f>
        <v/>
      </c>
      <c r="H32" s="11" t="str">
        <f aca="false">IF($B32="","",F32+G32)</f>
        <v/>
      </c>
    </row>
    <row r="33" customFormat="false" ht="15" hidden="false" customHeight="false" outlineLevel="0" collapsed="false">
      <c r="A33" s="8" t="n">
        <v>26</v>
      </c>
      <c r="B33" s="9"/>
      <c r="C33" s="10"/>
      <c r="D33" s="10"/>
      <c r="E33" s="10"/>
      <c r="F33" s="11" t="str">
        <f aca="false">IF($B33="","",IF(COUNTA($B$8:$B$37)=0,0,($C$3*$C$4/100)/COUNTA($B$8:$B$37)))</f>
        <v/>
      </c>
      <c r="G33" s="11" t="str">
        <f aca="false">IF($B33="","",IF($E33="بله",0,($C$3*(1-$C$4/100))*$D33/MAX(SUMIFS($D$8:$D$37,$E$8:$E$37,"خیر"),1)))</f>
        <v/>
      </c>
      <c r="H33" s="11" t="str">
        <f aca="false">IF($B33="","",F33+G33)</f>
        <v/>
      </c>
    </row>
    <row r="34" customFormat="false" ht="15" hidden="false" customHeight="false" outlineLevel="0" collapsed="false">
      <c r="A34" s="8" t="n">
        <v>27</v>
      </c>
      <c r="B34" s="9"/>
      <c r="C34" s="10"/>
      <c r="D34" s="10"/>
      <c r="E34" s="10"/>
      <c r="F34" s="11" t="str">
        <f aca="false">IF($B34="","",IF(COUNTA($B$8:$B$37)=0,0,($C$3*$C$4/100)/COUNTA($B$8:$B$37)))</f>
        <v/>
      </c>
      <c r="G34" s="11" t="str">
        <f aca="false">IF($B34="","",IF($E34="بله",0,($C$3*(1-$C$4/100))*$D34/MAX(SUMIFS($D$8:$D$37,$E$8:$E$37,"خیر"),1)))</f>
        <v/>
      </c>
      <c r="H34" s="11" t="str">
        <f aca="false">IF($B34="","",F34+G34)</f>
        <v/>
      </c>
    </row>
    <row r="35" customFormat="false" ht="15" hidden="false" customHeight="false" outlineLevel="0" collapsed="false">
      <c r="A35" s="8" t="n">
        <v>28</v>
      </c>
      <c r="B35" s="9"/>
      <c r="C35" s="10"/>
      <c r="D35" s="10"/>
      <c r="E35" s="10"/>
      <c r="F35" s="11" t="str">
        <f aca="false">IF($B35="","",IF(COUNTA($B$8:$B$37)=0,0,($C$3*$C$4/100)/COUNTA($B$8:$B$37)))</f>
        <v/>
      </c>
      <c r="G35" s="11" t="str">
        <f aca="false">IF($B35="","",IF($E35="بله",0,($C$3*(1-$C$4/100))*$D35/MAX(SUMIFS($D$8:$D$37,$E$8:$E$37,"خیر"),1)))</f>
        <v/>
      </c>
      <c r="H35" s="11" t="str">
        <f aca="false">IF($B35="","",F35+G35)</f>
        <v/>
      </c>
    </row>
    <row r="36" customFormat="false" ht="15" hidden="false" customHeight="false" outlineLevel="0" collapsed="false">
      <c r="A36" s="8" t="n">
        <v>29</v>
      </c>
      <c r="B36" s="9"/>
      <c r="C36" s="10"/>
      <c r="D36" s="10"/>
      <c r="E36" s="10"/>
      <c r="F36" s="11" t="str">
        <f aca="false">IF($B36="","",IF(COUNTA($B$8:$B$37)=0,0,($C$3*$C$4/100)/COUNTA($B$8:$B$37)))</f>
        <v/>
      </c>
      <c r="G36" s="11" t="str">
        <f aca="false">IF($B36="","",IF($E36="بله",0,($C$3*(1-$C$4/100))*$D36/MAX(SUMIFS($D$8:$D$37,$E$8:$E$37,"خیر"),1)))</f>
        <v/>
      </c>
      <c r="H36" s="11" t="str">
        <f aca="false">IF($B36="","",F36+G36)</f>
        <v/>
      </c>
    </row>
    <row r="37" customFormat="false" ht="15" hidden="false" customHeight="false" outlineLevel="0" collapsed="false">
      <c r="A37" s="8" t="n">
        <v>30</v>
      </c>
      <c r="B37" s="9"/>
      <c r="C37" s="10"/>
      <c r="D37" s="10"/>
      <c r="E37" s="10"/>
      <c r="F37" s="11" t="str">
        <f aca="false">IF($B37="","",IF(COUNTA($B$8:$B$37)=0,0,($C$3*$C$4/100)/COUNTA($B$8:$B$37)))</f>
        <v/>
      </c>
      <c r="G37" s="11" t="str">
        <f aca="false">IF($B37="","",IF($E37="بله",0,($C$3*(1-$C$4/100))*$D37/MAX(SUMIFS($D$8:$D$37,$E$8:$E$37,"خیر"),1)))</f>
        <v/>
      </c>
      <c r="H37" s="11" t="str">
        <f aca="false">IF($B37="","",F37+G37)</f>
        <v/>
      </c>
    </row>
    <row r="38" customFormat="false" ht="15" hidden="false" customHeight="false" outlineLevel="0" collapsed="false">
      <c r="A38" s="12"/>
      <c r="B38" s="13" t="s">
        <v>20</v>
      </c>
      <c r="C38" s="14" t="n">
        <f aca="false">SUM(C8:C37)</f>
        <v>470</v>
      </c>
      <c r="D38" s="14" t="n">
        <f aca="false">SUM(D8:D37)</f>
        <v>12</v>
      </c>
      <c r="E38" s="12"/>
      <c r="F38" s="15" t="n">
        <f aca="false">SUM(F8:F37)</f>
        <v>4800000</v>
      </c>
      <c r="G38" s="15" t="n">
        <f aca="false">SUM(G8:G37)</f>
        <v>7200000</v>
      </c>
      <c r="H38" s="15" t="n">
        <f aca="false">SUM(H8:H37)</f>
        <v>12000000</v>
      </c>
    </row>
    <row r="40" customFormat="false" ht="15" hidden="false" customHeight="false" outlineLevel="0" collapsed="false">
      <c r="B40" s="3" t="s">
        <v>21</v>
      </c>
      <c r="C40" s="3"/>
      <c r="D40" s="3"/>
      <c r="F40" s="16" t="n">
        <f aca="false">C3-H38</f>
        <v>0</v>
      </c>
    </row>
  </sheetData>
  <mergeCells count="6">
    <mergeCell ref="A1:H1"/>
    <mergeCell ref="A2:H2"/>
    <mergeCell ref="A3:B3"/>
    <mergeCell ref="A4:B4"/>
    <mergeCell ref="D4:H4"/>
    <mergeCell ref="B40:D40"/>
  </mergeCells>
  <dataValidations count="1">
    <dataValidation allowBlank="true" errorStyle="stop" operator="between" showDropDown="false" showErrorMessage="false" showInputMessage="false" sqref="E8:E37" type="list">
      <formula1>"خیر,بله"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2026-05-31T09:36:39Z</dcterms:created>
  <dc:creator>openpyxl</dc:creator>
  <dc:description/>
  <dc:language>en-US</dc:language>
  <cp:lastModifiedBy/>
  <dcterms:modified xsi:type="dcterms:W3CDTF">2026-05-31T09:36:39Z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