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راهنما" sheetId="1" state="visible" r:id="rId1"/>
    <sheet xmlns:r="http://schemas.openxmlformats.org/officeDocument/2006/relationships" name="اطلاعات ساختمان" sheetId="2" state="visible" r:id="rId2"/>
    <sheet xmlns:r="http://schemas.openxmlformats.org/officeDocument/2006/relationships" name="هزینه‌های ماه" sheetId="3" state="visible" r:id="rId3"/>
    <sheet xmlns:r="http://schemas.openxmlformats.org/officeDocument/2006/relationships" name="محاسبه نهایی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B Nazanin"/>
      <b val="1"/>
      <color rgb="00FFFFFF"/>
      <sz val="18"/>
    </font>
    <font>
      <name val="B Nazanin"/>
      <i val="1"/>
      <color rgb="00555555"/>
      <sz val="10"/>
    </font>
    <font>
      <name val="B Nazanin"/>
      <sz val="11"/>
    </font>
    <font>
      <name val="B Nazanin"/>
      <b val="1"/>
      <color rgb="0000C9A7"/>
      <sz val="12"/>
    </font>
    <font>
      <name val="B Nazanin"/>
      <b val="1"/>
      <color rgb="00FFFFFF"/>
      <sz val="12"/>
    </font>
    <font>
      <name val="B Nazanin"/>
      <b val="1"/>
      <sz val="12"/>
    </font>
    <font>
      <name val="B Nazanin"/>
      <b val="1"/>
      <color rgb="00FFFFFF"/>
      <sz val="13"/>
    </font>
    <font>
      <name val="B Nazanin"/>
      <b val="1"/>
      <sz val="11"/>
    </font>
  </fonts>
  <fills count="5">
    <fill>
      <patternFill/>
    </fill>
    <fill>
      <patternFill patternType="gray125"/>
    </fill>
    <fill>
      <patternFill patternType="solid">
        <fgColor rgb="00384CA2"/>
      </patternFill>
    </fill>
    <fill>
      <patternFill patternType="solid">
        <fgColor rgb="0000C9A7"/>
      </patternFill>
    </fill>
    <fill>
      <patternFill patternType="solid">
        <fgColor rgb="00E8F5F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right" vertical="center" wrapText="1"/>
    </xf>
    <xf numFmtId="0" fontId="4" fillId="0" borderId="0" applyAlignment="1" pivotButton="0" quotePrefix="0" xfId="0">
      <alignment horizontal="right" vertical="center" wrapText="1"/>
    </xf>
    <xf numFmtId="0" fontId="5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9" fontId="3" fillId="0" borderId="1" applyAlignment="1" pivotButton="0" quotePrefix="0" xfId="0">
      <alignment horizontal="center" vertical="center" wrapText="1"/>
    </xf>
    <xf numFmtId="3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 wrapText="1"/>
    </xf>
    <xf numFmtId="3" fontId="6" fillId="0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right" vertical="center" wrapText="1"/>
    </xf>
    <xf numFmtId="3" fontId="7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1" fontId="6" fillId="0" borderId="1" applyAlignment="1" pivotButton="0" quotePrefix="0" xfId="0">
      <alignment horizontal="center" vertical="center" wrapText="1"/>
    </xf>
    <xf numFmtId="4" fontId="6" fillId="0" borderId="1" applyAlignment="1" pivotButton="0" quotePrefix="0" xfId="0">
      <alignment horizontal="center" vertical="center" wrapText="1"/>
    </xf>
    <xf numFmtId="4" fontId="3" fillId="0" borderId="1" applyAlignment="1" pivotButton="0" quotePrefix="0" xfId="0">
      <alignment horizontal="center" vertical="center" wrapText="1"/>
    </xf>
    <xf numFmtId="3" fontId="8" fillId="4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3" fontId="5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7"/>
  <sheetViews>
    <sheetView rightToLeft="1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6" customHeight="1">
      <c r="A1" s="1" t="inlineStr">
        <is>
          <t>اکسل شارژ ترکیبی (هیبریدی) ساختمان</t>
        </is>
      </c>
    </row>
    <row r="2">
      <c r="A2" s="2" t="inlineStr">
        <is>
          <t>تهیه‌شده توسط شارژپال — chargepal.ir</t>
        </is>
      </c>
    </row>
    <row r="3">
      <c r="A3" s="3" t="inlineStr"/>
    </row>
    <row r="4">
      <c r="A4" s="3" t="inlineStr">
        <is>
          <t>این فایل پیشرفته‌ترین مدل تقسیم هزینه‌های ساختمان است که سه عامل را همزمان در محاسبه دخیل می‌کند:</t>
        </is>
      </c>
    </row>
    <row r="5">
      <c r="A5" s="3" t="inlineStr"/>
    </row>
    <row r="6">
      <c r="A6" s="3" t="inlineStr">
        <is>
          <t xml:space="preserve">   • هزینه‌های ثابت → به‌صورت مساوی بین واحدها تقسیم می‌شود (مثل بیمه آتش‌سوزی، استهلاک)</t>
        </is>
      </c>
    </row>
    <row r="7">
      <c r="A7" s="3" t="inlineStr">
        <is>
          <t xml:space="preserve">   • هزینه‌های مبتنی بر متراژ → بر اساس مساحت هر واحد (مثل گاز موتورخانه، استهلاک عمومی)</t>
        </is>
      </c>
    </row>
    <row r="8">
      <c r="A8" s="3" t="inlineStr">
        <is>
          <t xml:space="preserve">   • هزینه‌های مبتنی بر نفرات → بر اساس تعداد ساکن (مثل آب، حقوق سرایدار، نظافت)</t>
        </is>
      </c>
    </row>
    <row r="9">
      <c r="A9" s="3" t="inlineStr"/>
    </row>
    <row r="10">
      <c r="A10" s="4" t="inlineStr">
        <is>
          <t>▣ مزیت این روش: عادلانه‌ترین تقسیم ممکن، مطابق توصیه ماده ۴ قانون تملک آپارتمان‌ها.</t>
        </is>
      </c>
    </row>
    <row r="11">
      <c r="A11" s="3" t="inlineStr"/>
    </row>
    <row r="12">
      <c r="A12" s="4" t="inlineStr">
        <is>
          <t>▣ شیت‌ها:</t>
        </is>
      </c>
    </row>
    <row r="13">
      <c r="A13" s="3" t="inlineStr">
        <is>
          <t xml:space="preserve">   ۱) راهنما</t>
        </is>
      </c>
    </row>
    <row r="14">
      <c r="A14" s="3" t="inlineStr">
        <is>
          <t xml:space="preserve">   ۲) اطلاعات ساختمان (متراژ + نفرات + وضعیت)</t>
        </is>
      </c>
    </row>
    <row r="15">
      <c r="A15" s="3" t="inlineStr">
        <is>
          <t xml:space="preserve">   ۳) هزینه‌های ماه (با ستون «نوع تقسیم»)</t>
        </is>
      </c>
    </row>
    <row r="16">
      <c r="A16" s="3" t="inlineStr">
        <is>
          <t xml:space="preserve">   ۴) محاسبه نهایی — جمع سه نوع سهم</t>
        </is>
      </c>
    </row>
    <row r="17">
      <c r="A17" s="3" t="inlineStr"/>
    </row>
    <row r="18">
      <c r="A18" s="4" t="inlineStr">
        <is>
          <t>▣ نحوه استفاده:</t>
        </is>
      </c>
    </row>
    <row r="19">
      <c r="A19" s="3" t="inlineStr">
        <is>
          <t xml:space="preserve">   گام ۱: اطلاعات واحدها را در شیت ۲ وارد کنید.</t>
        </is>
      </c>
    </row>
    <row r="20">
      <c r="A20" s="3" t="inlineStr">
        <is>
          <t xml:space="preserve">   گام ۲: هنگام ثبت هر هزینه در شیت ۳، نوع تقسیم‌اش را مشخص کنید (ثابت/متراژی/نفری).</t>
        </is>
      </c>
    </row>
    <row r="21">
      <c r="A21" s="3" t="inlineStr">
        <is>
          <t xml:space="preserve">   گام ۳: شیت ۴ سهم نهایی هر واحد را به تفکیک نشان می‌دهد.</t>
        </is>
      </c>
    </row>
    <row r="22">
      <c r="A22" s="3" t="inlineStr"/>
    </row>
    <row r="23">
      <c r="A23" s="4" t="inlineStr">
        <is>
          <t>▣ نکات حقوقی:</t>
        </is>
      </c>
    </row>
    <row r="24">
      <c r="A24" s="3" t="inlineStr">
        <is>
          <t xml:space="preserve">   • برای ساختمان‌های با مالکین متفاوت، تصویب این روش در مجمع عمومی الزامی است.</t>
        </is>
      </c>
    </row>
    <row r="25">
      <c r="A25" s="3" t="inlineStr">
        <is>
          <t xml:space="preserve">   • مدیر ساختمان موظف است صورتجلسه تصویب روش محاسبه را در پرونده ساختمان نگه‌داری کند.</t>
        </is>
      </c>
    </row>
    <row r="26">
      <c r="A26" s="3" t="inlineStr"/>
    </row>
    <row r="27">
      <c r="A27" s="4" t="inlineStr">
        <is>
          <t>▣ راه‌حل اتوماتیک و حرفه‌ای — chargepal.ir</t>
        </is>
      </c>
    </row>
  </sheetData>
  <mergeCells count="27">
    <mergeCell ref="A16:F16"/>
    <mergeCell ref="A27:F27"/>
    <mergeCell ref="A12:F12"/>
    <mergeCell ref="A18:F18"/>
    <mergeCell ref="A3:F3"/>
    <mergeCell ref="A21:F21"/>
    <mergeCell ref="A26:F26"/>
    <mergeCell ref="A2:F2"/>
    <mergeCell ref="A14:F14"/>
    <mergeCell ref="A5:F5"/>
    <mergeCell ref="A23:F23"/>
    <mergeCell ref="A8:F8"/>
    <mergeCell ref="A22:F22"/>
    <mergeCell ref="A17:F17"/>
    <mergeCell ref="A4:F4"/>
    <mergeCell ref="A20:F20"/>
    <mergeCell ref="A10:F10"/>
    <mergeCell ref="A13:F13"/>
    <mergeCell ref="A19:F19"/>
    <mergeCell ref="A9:F9"/>
    <mergeCell ref="A15:F15"/>
    <mergeCell ref="A24:F24"/>
    <mergeCell ref="A11:F11"/>
    <mergeCell ref="A1:F1"/>
    <mergeCell ref="A6:F6"/>
    <mergeCell ref="A7:F7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rightToLeft="1"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12" customWidth="1" min="4" max="4"/>
    <col width="12" customWidth="1" min="5" max="5"/>
    <col width="14" customWidth="1" min="6" max="6"/>
    <col width="12" customWidth="1" min="7" max="7"/>
    <col width="22" customWidth="1" min="8" max="8"/>
  </cols>
  <sheetData>
    <row r="1" ht="30" customHeight="1">
      <c r="A1" s="5" t="inlineStr">
        <is>
          <t>شماره واحد</t>
        </is>
      </c>
      <c r="B1" s="5" t="inlineStr">
        <is>
          <t>بلوک/طبقه</t>
        </is>
      </c>
      <c r="C1" s="5" t="inlineStr">
        <is>
          <t>نام مالک یا ساکن</t>
        </is>
      </c>
      <c r="D1" s="5" t="inlineStr">
        <is>
          <t>متراژ</t>
        </is>
      </c>
      <c r="E1" s="5" t="inlineStr">
        <is>
          <t>تعداد نفرات</t>
        </is>
      </c>
      <c r="F1" s="5" t="inlineStr">
        <is>
          <t>وضعیت</t>
        </is>
      </c>
      <c r="G1" s="5" t="inlineStr">
        <is>
          <t>ضریب خالی</t>
        </is>
      </c>
      <c r="H1" s="5" t="inlineStr">
        <is>
          <t>توضیحات</t>
        </is>
      </c>
    </row>
    <row r="2">
      <c r="A2" s="6" t="inlineStr">
        <is>
          <t>۱</t>
        </is>
      </c>
      <c r="B2" s="6" t="inlineStr">
        <is>
          <t>همکف</t>
        </is>
      </c>
      <c r="C2" s="6" t="inlineStr">
        <is>
          <t>آقای رضایی</t>
        </is>
      </c>
      <c r="D2" s="6" t="n">
        <v>95</v>
      </c>
      <c r="E2" s="6" t="n">
        <v>3</v>
      </c>
      <c r="F2" s="6" t="inlineStr">
        <is>
          <t>مسکونی</t>
        </is>
      </c>
      <c r="G2" s="7" t="n">
        <v>1</v>
      </c>
      <c r="H2" s="6" t="inlineStr"/>
    </row>
    <row r="3">
      <c r="A3" s="6" t="inlineStr">
        <is>
          <t>۲</t>
        </is>
      </c>
      <c r="B3" s="6" t="inlineStr">
        <is>
          <t>همکف</t>
        </is>
      </c>
      <c r="C3" s="6" t="inlineStr">
        <is>
          <t>خانم محمدی</t>
        </is>
      </c>
      <c r="D3" s="6" t="n">
        <v>95</v>
      </c>
      <c r="E3" s="6" t="n">
        <v>2</v>
      </c>
      <c r="F3" s="6" t="inlineStr">
        <is>
          <t>مسکونی</t>
        </is>
      </c>
      <c r="G3" s="7" t="n">
        <v>1</v>
      </c>
      <c r="H3" s="6" t="inlineStr"/>
    </row>
    <row r="4">
      <c r="A4" s="6" t="inlineStr">
        <is>
          <t>۳</t>
        </is>
      </c>
      <c r="B4" s="6" t="inlineStr">
        <is>
          <t>اول</t>
        </is>
      </c>
      <c r="C4" s="6" t="inlineStr">
        <is>
          <t>آقای کریمی</t>
        </is>
      </c>
      <c r="D4" s="6" t="n">
        <v>110</v>
      </c>
      <c r="E4" s="6" t="n">
        <v>4</v>
      </c>
      <c r="F4" s="6" t="inlineStr">
        <is>
          <t>مسکونی</t>
        </is>
      </c>
      <c r="G4" s="7" t="n">
        <v>1</v>
      </c>
      <c r="H4" s="6" t="inlineStr"/>
    </row>
    <row r="5">
      <c r="A5" s="6" t="inlineStr">
        <is>
          <t>۴</t>
        </is>
      </c>
      <c r="B5" s="6" t="inlineStr">
        <is>
          <t>اول</t>
        </is>
      </c>
      <c r="C5" s="6" t="inlineStr">
        <is>
          <t>—</t>
        </is>
      </c>
      <c r="D5" s="6" t="n">
        <v>110</v>
      </c>
      <c r="E5" s="6" t="n">
        <v>0</v>
      </c>
      <c r="F5" s="6" t="inlineStr">
        <is>
          <t>خالی</t>
        </is>
      </c>
      <c r="G5" s="7" t="n">
        <v>0.7</v>
      </c>
      <c r="H5" s="6" t="inlineStr">
        <is>
          <t>از خرداد ۱۴۰۳</t>
        </is>
      </c>
    </row>
    <row r="6">
      <c r="A6" s="6" t="inlineStr">
        <is>
          <t>۵</t>
        </is>
      </c>
      <c r="B6" s="6" t="inlineStr">
        <is>
          <t>دوم</t>
        </is>
      </c>
      <c r="C6" s="6" t="inlineStr">
        <is>
          <t>آقای صادقی</t>
        </is>
      </c>
      <c r="D6" s="6" t="n">
        <v>110</v>
      </c>
      <c r="E6" s="6" t="n">
        <v>3</v>
      </c>
      <c r="F6" s="6" t="inlineStr">
        <is>
          <t>مسکونی</t>
        </is>
      </c>
      <c r="G6" s="7" t="n">
        <v>1</v>
      </c>
      <c r="H6" s="6" t="inlineStr"/>
    </row>
    <row r="7">
      <c r="A7" s="6" t="inlineStr">
        <is>
          <t>۶</t>
        </is>
      </c>
      <c r="B7" s="6" t="inlineStr">
        <is>
          <t>دوم</t>
        </is>
      </c>
      <c r="C7" s="6" t="inlineStr">
        <is>
          <t>خانم نوری</t>
        </is>
      </c>
      <c r="D7" s="6" t="n">
        <v>110</v>
      </c>
      <c r="E7" s="6" t="n">
        <v>2</v>
      </c>
      <c r="F7" s="6" t="inlineStr">
        <is>
          <t>مسکونی</t>
        </is>
      </c>
      <c r="G7" s="7" t="n">
        <v>1</v>
      </c>
      <c r="H7" s="6" t="inlineStr"/>
    </row>
    <row r="8">
      <c r="A8" s="6" t="inlineStr">
        <is>
          <t>۷</t>
        </is>
      </c>
      <c r="B8" s="6" t="inlineStr">
        <is>
          <t>سوم</t>
        </is>
      </c>
      <c r="C8" s="6" t="inlineStr">
        <is>
          <t>آقای حسینی</t>
        </is>
      </c>
      <c r="D8" s="6" t="n">
        <v>125</v>
      </c>
      <c r="E8" s="6" t="n">
        <v>5</v>
      </c>
      <c r="F8" s="6" t="inlineStr">
        <is>
          <t>مسکونی</t>
        </is>
      </c>
      <c r="G8" s="7" t="n">
        <v>1</v>
      </c>
      <c r="H8" s="6" t="inlineStr">
        <is>
          <t>مستاجر</t>
        </is>
      </c>
    </row>
    <row r="9">
      <c r="A9" s="6" t="inlineStr">
        <is>
          <t>۸</t>
        </is>
      </c>
      <c r="B9" s="6" t="inlineStr">
        <is>
          <t>سوم</t>
        </is>
      </c>
      <c r="C9" s="6" t="inlineStr">
        <is>
          <t>آقای احمدی</t>
        </is>
      </c>
      <c r="D9" s="6" t="n">
        <v>125</v>
      </c>
      <c r="E9" s="6" t="n">
        <v>3</v>
      </c>
      <c r="F9" s="6" t="inlineStr">
        <is>
          <t>مسکونی</t>
        </is>
      </c>
      <c r="G9" s="7" t="n">
        <v>1</v>
      </c>
      <c r="H9" s="6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  <c r="G10" s="6" t="inlineStr"/>
      <c r="H10" s="6" t="inlineStr"/>
    </row>
    <row r="11">
      <c r="A11" s="6" t="inlineStr"/>
      <c r="B11" s="6" t="inlineStr"/>
      <c r="C11" s="6" t="inlineStr"/>
      <c r="D11" s="6" t="inlineStr"/>
      <c r="E11" s="6" t="inlineStr"/>
      <c r="F11" s="6" t="inlineStr"/>
      <c r="G11" s="6" t="inlineStr"/>
      <c r="H11" s="6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  <c r="H12" s="6" t="inlineStr"/>
    </row>
    <row r="13">
      <c r="A13" s="6" t="inlineStr"/>
      <c r="B13" s="6" t="inlineStr"/>
      <c r="C13" s="6" t="inlineStr"/>
      <c r="D13" s="6" t="inlineStr"/>
      <c r="E13" s="6" t="inlineStr"/>
      <c r="F13" s="6" t="inlineStr"/>
      <c r="G13" s="6" t="inlineStr"/>
      <c r="H13" s="6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  <c r="H14" s="6" t="inlineStr"/>
    </row>
    <row r="15">
      <c r="A15" s="6" t="inlineStr"/>
      <c r="B15" s="6" t="inlineStr"/>
      <c r="C15" s="6" t="inlineStr"/>
      <c r="D15" s="6" t="inlineStr"/>
      <c r="E15" s="6" t="inlineStr"/>
      <c r="F15" s="6" t="inlineStr"/>
      <c r="G15" s="6" t="inlineStr"/>
      <c r="H15" s="6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  <c r="H16" s="6" t="inlineStr"/>
    </row>
    <row r="17">
      <c r="A17" s="6" t="inlineStr"/>
      <c r="B17" s="6" t="inlineStr"/>
      <c r="C17" s="6" t="inlineStr"/>
      <c r="D17" s="6" t="inlineStr"/>
      <c r="E17" s="6" t="inlineStr"/>
      <c r="F17" s="6" t="inlineStr"/>
      <c r="G17" s="6" t="inlineStr"/>
      <c r="H17" s="6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  <c r="H18" s="6" t="inlineStr"/>
    </row>
    <row r="19">
      <c r="A19" s="6" t="inlineStr"/>
      <c r="B19" s="6" t="inlineStr"/>
      <c r="C19" s="6" t="inlineStr"/>
      <c r="D19" s="6" t="inlineStr"/>
      <c r="E19" s="6" t="inlineStr"/>
      <c r="F19" s="6" t="inlineStr"/>
      <c r="G19" s="6" t="inlineStr"/>
      <c r="H19" s="6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  <c r="H20" s="6" t="inlineStr"/>
    </row>
    <row r="21">
      <c r="A21" s="6" t="inlineStr"/>
      <c r="B21" s="6" t="inlineStr"/>
      <c r="C21" s="6" t="inlineStr"/>
      <c r="D21" s="6" t="inlineStr"/>
      <c r="E21" s="6" t="inlineStr"/>
      <c r="F21" s="6" t="inlineStr"/>
      <c r="G21" s="6" t="inlineStr"/>
      <c r="H21" s="6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16" customWidth="1" min="3" max="3"/>
    <col width="22" customWidth="1" min="4" max="4"/>
    <col width="28" customWidth="1" min="5" max="5"/>
  </cols>
  <sheetData>
    <row r="1" ht="32" customHeight="1">
      <c r="A1" s="1" t="inlineStr">
        <is>
          <t>هزینه‌های ماه — با نوع تقسیم</t>
        </is>
      </c>
    </row>
    <row r="2">
      <c r="A2" s="2" t="inlineStr">
        <is>
          <t>ستون «نوع تقسیم» را با یکی از سه مقدار پر کنید: ثابت / متراژی / نفری</t>
        </is>
      </c>
    </row>
    <row r="3" ht="28" customHeight="1">
      <c r="A3" s="5" t="inlineStr">
        <is>
          <t>ردیف</t>
        </is>
      </c>
      <c r="B3" s="5" t="inlineStr">
        <is>
          <t>شرح هزینه</t>
        </is>
      </c>
      <c r="C3" s="5" t="inlineStr">
        <is>
          <t>نوع تقسیم</t>
        </is>
      </c>
      <c r="D3" s="5" t="inlineStr">
        <is>
          <t>مبلغ (تومان)</t>
        </is>
      </c>
      <c r="E3" s="5" t="inlineStr">
        <is>
          <t>توضیحات</t>
        </is>
      </c>
    </row>
    <row r="4">
      <c r="A4" s="6" t="n">
        <v>1</v>
      </c>
      <c r="B4" s="6" t="inlineStr">
        <is>
          <t>حقوق سرایدار</t>
        </is>
      </c>
      <c r="C4" s="6" t="inlineStr">
        <is>
          <t>نفری</t>
        </is>
      </c>
      <c r="D4" s="8" t="n">
        <v>12000000</v>
      </c>
      <c r="E4" s="6" t="inlineStr"/>
    </row>
    <row r="5">
      <c r="A5" s="6" t="n">
        <v>2</v>
      </c>
      <c r="B5" s="6" t="inlineStr">
        <is>
          <t>نظافت</t>
        </is>
      </c>
      <c r="C5" s="6" t="inlineStr">
        <is>
          <t>نفری</t>
        </is>
      </c>
      <c r="D5" s="8" t="n">
        <v>4500000</v>
      </c>
      <c r="E5" s="6" t="inlineStr"/>
    </row>
    <row r="6">
      <c r="A6" s="6" t="n">
        <v>3</v>
      </c>
      <c r="B6" s="6" t="inlineStr">
        <is>
          <t>قبض آب مشترک</t>
        </is>
      </c>
      <c r="C6" s="6" t="inlineStr">
        <is>
          <t>نفری</t>
        </is>
      </c>
      <c r="D6" s="8" t="n">
        <v>4500000</v>
      </c>
      <c r="E6" s="6" t="inlineStr"/>
    </row>
    <row r="7">
      <c r="A7" s="6" t="n">
        <v>4</v>
      </c>
      <c r="B7" s="6" t="inlineStr">
        <is>
          <t>قبض گاز موتورخانه</t>
        </is>
      </c>
      <c r="C7" s="6" t="inlineStr">
        <is>
          <t>متراژی</t>
        </is>
      </c>
      <c r="D7" s="8" t="n">
        <v>8500000</v>
      </c>
      <c r="E7" s="6" t="inlineStr"/>
    </row>
    <row r="8">
      <c r="A8" s="6" t="n">
        <v>5</v>
      </c>
      <c r="B8" s="6" t="inlineStr">
        <is>
          <t>قبض برق مشاعات</t>
        </is>
      </c>
      <c r="C8" s="6" t="inlineStr">
        <is>
          <t>ثابت</t>
        </is>
      </c>
      <c r="D8" s="8" t="n">
        <v>1800000</v>
      </c>
      <c r="E8" s="6" t="inlineStr"/>
    </row>
    <row r="9">
      <c r="A9" s="6" t="n">
        <v>6</v>
      </c>
      <c r="B9" s="6" t="inlineStr">
        <is>
          <t>سرویس آسانسور</t>
        </is>
      </c>
      <c r="C9" s="6" t="inlineStr">
        <is>
          <t>ثابت</t>
        </is>
      </c>
      <c r="D9" s="8" t="n">
        <v>3500000</v>
      </c>
      <c r="E9" s="6" t="inlineStr"/>
    </row>
    <row r="10">
      <c r="A10" s="6" t="n">
        <v>7</v>
      </c>
      <c r="B10" s="6" t="inlineStr">
        <is>
          <t>بیمه آتش‌سوزی</t>
        </is>
      </c>
      <c r="C10" s="6" t="inlineStr">
        <is>
          <t>ثابت</t>
        </is>
      </c>
      <c r="D10" s="8" t="n">
        <v>1100000</v>
      </c>
      <c r="E10" s="6" t="inlineStr"/>
    </row>
    <row r="11">
      <c r="A11" s="6" t="n">
        <v>8</v>
      </c>
      <c r="B11" s="6" t="inlineStr">
        <is>
          <t>تعمیر پمپ</t>
        </is>
      </c>
      <c r="C11" s="6" t="inlineStr">
        <is>
          <t>متراژی</t>
        </is>
      </c>
      <c r="D11" s="8" t="n">
        <v>2200000</v>
      </c>
      <c r="E11" s="6" t="inlineStr"/>
    </row>
    <row r="12">
      <c r="A12" s="6" t="inlineStr"/>
      <c r="B12" s="6" t="inlineStr"/>
      <c r="C12" s="6" t="inlineStr"/>
      <c r="D12" s="6" t="inlineStr"/>
      <c r="E12" s="6" t="inlineStr"/>
    </row>
    <row r="13">
      <c r="A13" s="6" t="inlineStr"/>
      <c r="B13" s="6" t="inlineStr"/>
      <c r="C13" s="6" t="inlineStr"/>
      <c r="D13" s="6" t="inlineStr"/>
      <c r="E13" s="6" t="inlineStr"/>
    </row>
    <row r="14">
      <c r="A14" s="6" t="inlineStr"/>
      <c r="B14" s="6" t="inlineStr"/>
      <c r="C14" s="6" t="inlineStr"/>
      <c r="D14" s="6" t="inlineStr"/>
      <c r="E14" s="6" t="inlineStr"/>
    </row>
    <row r="15">
      <c r="A15" s="6" t="inlineStr"/>
      <c r="B15" s="6" t="inlineStr"/>
      <c r="C15" s="6" t="inlineStr"/>
      <c r="D15" s="6" t="inlineStr"/>
      <c r="E15" s="6" t="inlineStr"/>
    </row>
    <row r="16">
      <c r="A16" s="6" t="inlineStr"/>
      <c r="B16" s="6" t="inlineStr"/>
      <c r="C16" s="6" t="inlineStr"/>
      <c r="D16" s="6" t="inlineStr"/>
      <c r="E16" s="6" t="inlineStr"/>
    </row>
    <row r="17">
      <c r="A17" s="6" t="inlineStr"/>
      <c r="B17" s="6" t="inlineStr"/>
      <c r="C17" s="6" t="inlineStr"/>
      <c r="D17" s="6" t="inlineStr"/>
      <c r="E17" s="6" t="inlineStr"/>
    </row>
    <row r="18">
      <c r="A18" s="6" t="inlineStr"/>
      <c r="B18" s="6" t="inlineStr"/>
      <c r="C18" s="6" t="inlineStr"/>
      <c r="D18" s="6" t="inlineStr"/>
      <c r="E18" s="6" t="inlineStr"/>
    </row>
    <row r="19">
      <c r="A19" s="6" t="inlineStr"/>
      <c r="B19" s="6" t="inlineStr"/>
      <c r="C19" s="6" t="inlineStr"/>
      <c r="D19" s="6" t="inlineStr"/>
      <c r="E19" s="6" t="inlineStr"/>
    </row>
    <row r="21">
      <c r="B21" s="9" t="inlineStr">
        <is>
          <t>جمع هزینه‌های ثابت</t>
        </is>
      </c>
      <c r="D21" s="10">
        <f>SUMIF(C4:C19,"ثابت",D4:D19)</f>
        <v/>
      </c>
    </row>
    <row r="22">
      <c r="B22" s="9" t="inlineStr">
        <is>
          <t>جمع هزینه‌های متراژی</t>
        </is>
      </c>
      <c r="D22" s="10">
        <f>SUMIF(C4:C19,"متراژی",D4:D19)</f>
        <v/>
      </c>
    </row>
    <row r="23">
      <c r="B23" s="9" t="inlineStr">
        <is>
          <t>جمع هزینه‌های نفری</t>
        </is>
      </c>
      <c r="D23" s="10">
        <f>SUMIF(C4:C19,"نفری",D4:D19)</f>
        <v/>
      </c>
    </row>
    <row r="24">
      <c r="B24" s="11" t="inlineStr">
        <is>
          <t>جمع کل</t>
        </is>
      </c>
      <c r="D24" s="12">
        <f>D21+D22+D23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2"/>
  <sheetViews>
    <sheetView rightToLeft="1"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2" customWidth="1" min="3" max="3"/>
    <col width="12" customWidth="1" min="4" max="4"/>
    <col width="14" customWidth="1" min="5" max="5"/>
    <col width="14" customWidth="1" min="6" max="6"/>
    <col width="14" customWidth="1" min="7" max="7"/>
    <col width="18" customWidth="1" min="8" max="8"/>
  </cols>
  <sheetData>
    <row r="1" ht="32" customHeight="1">
      <c r="A1" s="1" t="inlineStr">
        <is>
          <t>محاسبه نهایی شارژ — مدل ترکیبی</t>
        </is>
      </c>
    </row>
    <row r="3">
      <c r="A3" s="9" t="inlineStr">
        <is>
          <t>کل ثابت</t>
        </is>
      </c>
      <c r="B3" s="13" t="n"/>
      <c r="C3" s="10">
        <f>'هزینه‌های ماه'!D21</f>
        <v/>
      </c>
    </row>
    <row r="4">
      <c r="A4" s="9" t="inlineStr">
        <is>
          <t>کل متراژی</t>
        </is>
      </c>
      <c r="B4" s="13" t="n"/>
      <c r="C4" s="10">
        <f>'هزینه‌های ماه'!D22</f>
        <v/>
      </c>
    </row>
    <row r="5">
      <c r="A5" s="9" t="inlineStr">
        <is>
          <t>کل نفری</t>
        </is>
      </c>
      <c r="B5" s="13" t="n"/>
      <c r="C5" s="10">
        <f>'هزینه‌های ماه'!D23</f>
        <v/>
      </c>
    </row>
    <row r="6">
      <c r="A6" s="9" t="inlineStr">
        <is>
          <t>تعداد واحدها</t>
        </is>
      </c>
      <c r="B6" s="13" t="n"/>
      <c r="C6" s="14">
        <f>COUNTA('اطلاعات ساختمان'!A2:A21)</f>
        <v/>
      </c>
    </row>
    <row r="7">
      <c r="A7" s="9" t="inlineStr">
        <is>
          <t>مجموع متراژ ساختمان</t>
        </is>
      </c>
      <c r="B7" s="13" t="n"/>
      <c r="C7" s="15">
        <f>SUM('اطلاعات ساختمان'!D2:D21)</f>
        <v/>
      </c>
    </row>
    <row r="8">
      <c r="A8" s="9" t="inlineStr">
        <is>
          <t>مجموع نفرات ساختمان</t>
        </is>
      </c>
      <c r="B8" s="13" t="n"/>
      <c r="C8" s="14">
        <f>SUM('اطلاعات ساختمان'!E2:E21)</f>
        <v/>
      </c>
    </row>
    <row r="10" ht="30" customHeight="1">
      <c r="A10" s="5" t="inlineStr">
        <is>
          <t>شماره واحد</t>
        </is>
      </c>
      <c r="B10" s="5" t="inlineStr">
        <is>
          <t>نام</t>
        </is>
      </c>
      <c r="C10" s="5" t="inlineStr">
        <is>
          <t>متراژ</t>
        </is>
      </c>
      <c r="D10" s="5" t="inlineStr">
        <is>
          <t>نفرات</t>
        </is>
      </c>
      <c r="E10" s="5" t="inlineStr">
        <is>
          <t>سهم ثابت</t>
        </is>
      </c>
      <c r="F10" s="5" t="inlineStr">
        <is>
          <t>سهم متراژی</t>
        </is>
      </c>
      <c r="G10" s="5" t="inlineStr">
        <is>
          <t>سهم نفری</t>
        </is>
      </c>
      <c r="H10" s="5" t="inlineStr">
        <is>
          <t>جمع شارژ</t>
        </is>
      </c>
    </row>
    <row r="11">
      <c r="A11" s="6">
        <f>'اطلاعات ساختمان'!A2</f>
        <v/>
      </c>
      <c r="B11" s="6">
        <f>'اطلاعات ساختمان'!C2</f>
        <v/>
      </c>
      <c r="C11" s="16">
        <f>IFERROR('اطلاعات ساختمان'!D2,0)</f>
        <v/>
      </c>
      <c r="D11" s="6">
        <f>IFERROR('اطلاعات ساختمان'!E2,0)</f>
        <v/>
      </c>
      <c r="E11" s="8">
        <f>IF(C11=0,0,IFERROR(($C$3/$C$6)*'اطلاعات ساختمان'!G2,0))</f>
        <v/>
      </c>
      <c r="F11" s="8">
        <f>IF($C$7=0,0,IFERROR((C11/$C$7)*$C$4,0))</f>
        <v/>
      </c>
      <c r="G11" s="8">
        <f>IF($C$8=0,0,IFERROR((D11/$C$8)*$C$5,0))</f>
        <v/>
      </c>
      <c r="H11" s="17">
        <f>E11+F11+G11</f>
        <v/>
      </c>
    </row>
    <row r="12">
      <c r="A12" s="6">
        <f>'اطلاعات ساختمان'!A3</f>
        <v/>
      </c>
      <c r="B12" s="6">
        <f>'اطلاعات ساختمان'!C3</f>
        <v/>
      </c>
      <c r="C12" s="16">
        <f>IFERROR('اطلاعات ساختمان'!D3,0)</f>
        <v/>
      </c>
      <c r="D12" s="6">
        <f>IFERROR('اطلاعات ساختمان'!E3,0)</f>
        <v/>
      </c>
      <c r="E12" s="8">
        <f>IF(C12=0,0,IFERROR(($C$3/$C$6)*'اطلاعات ساختمان'!G3,0))</f>
        <v/>
      </c>
      <c r="F12" s="8">
        <f>IF($C$7=0,0,IFERROR((C12/$C$7)*$C$4,0))</f>
        <v/>
      </c>
      <c r="G12" s="8">
        <f>IF($C$8=0,0,IFERROR((D12/$C$8)*$C$5,0))</f>
        <v/>
      </c>
      <c r="H12" s="17">
        <f>E12+F12+G12</f>
        <v/>
      </c>
    </row>
    <row r="13">
      <c r="A13" s="6">
        <f>'اطلاعات ساختمان'!A4</f>
        <v/>
      </c>
      <c r="B13" s="6">
        <f>'اطلاعات ساختمان'!C4</f>
        <v/>
      </c>
      <c r="C13" s="16">
        <f>IFERROR('اطلاعات ساختمان'!D4,0)</f>
        <v/>
      </c>
      <c r="D13" s="6">
        <f>IFERROR('اطلاعات ساختمان'!E4,0)</f>
        <v/>
      </c>
      <c r="E13" s="8">
        <f>IF(C13=0,0,IFERROR(($C$3/$C$6)*'اطلاعات ساختمان'!G4,0))</f>
        <v/>
      </c>
      <c r="F13" s="8">
        <f>IF($C$7=0,0,IFERROR((C13/$C$7)*$C$4,0))</f>
        <v/>
      </c>
      <c r="G13" s="8">
        <f>IF($C$8=0,0,IFERROR((D13/$C$8)*$C$5,0))</f>
        <v/>
      </c>
      <c r="H13" s="17">
        <f>E13+F13+G13</f>
        <v/>
      </c>
    </row>
    <row r="14">
      <c r="A14" s="6">
        <f>'اطلاعات ساختمان'!A5</f>
        <v/>
      </c>
      <c r="B14" s="6">
        <f>'اطلاعات ساختمان'!C5</f>
        <v/>
      </c>
      <c r="C14" s="16">
        <f>IFERROR('اطلاعات ساختمان'!D5,0)</f>
        <v/>
      </c>
      <c r="D14" s="6">
        <f>IFERROR('اطلاعات ساختمان'!E5,0)</f>
        <v/>
      </c>
      <c r="E14" s="8">
        <f>IF(C14=0,0,IFERROR(($C$3/$C$6)*'اطلاعات ساختمان'!G5,0))</f>
        <v/>
      </c>
      <c r="F14" s="8">
        <f>IF($C$7=0,0,IFERROR((C14/$C$7)*$C$4,0))</f>
        <v/>
      </c>
      <c r="G14" s="8">
        <f>IF($C$8=0,0,IFERROR((D14/$C$8)*$C$5,0))</f>
        <v/>
      </c>
      <c r="H14" s="17">
        <f>E14+F14+G14</f>
        <v/>
      </c>
    </row>
    <row r="15">
      <c r="A15" s="6">
        <f>'اطلاعات ساختمان'!A6</f>
        <v/>
      </c>
      <c r="B15" s="6">
        <f>'اطلاعات ساختمان'!C6</f>
        <v/>
      </c>
      <c r="C15" s="16">
        <f>IFERROR('اطلاعات ساختمان'!D6,0)</f>
        <v/>
      </c>
      <c r="D15" s="6">
        <f>IFERROR('اطلاعات ساختمان'!E6,0)</f>
        <v/>
      </c>
      <c r="E15" s="8">
        <f>IF(C15=0,0,IFERROR(($C$3/$C$6)*'اطلاعات ساختمان'!G6,0))</f>
        <v/>
      </c>
      <c r="F15" s="8">
        <f>IF($C$7=0,0,IFERROR((C15/$C$7)*$C$4,0))</f>
        <v/>
      </c>
      <c r="G15" s="8">
        <f>IF($C$8=0,0,IFERROR((D15/$C$8)*$C$5,0))</f>
        <v/>
      </c>
      <c r="H15" s="17">
        <f>E15+F15+G15</f>
        <v/>
      </c>
    </row>
    <row r="16">
      <c r="A16" s="6">
        <f>'اطلاعات ساختمان'!A7</f>
        <v/>
      </c>
      <c r="B16" s="6">
        <f>'اطلاعات ساختمان'!C7</f>
        <v/>
      </c>
      <c r="C16" s="16">
        <f>IFERROR('اطلاعات ساختمان'!D7,0)</f>
        <v/>
      </c>
      <c r="D16" s="6">
        <f>IFERROR('اطلاعات ساختمان'!E7,0)</f>
        <v/>
      </c>
      <c r="E16" s="8">
        <f>IF(C16=0,0,IFERROR(($C$3/$C$6)*'اطلاعات ساختمان'!G7,0))</f>
        <v/>
      </c>
      <c r="F16" s="8">
        <f>IF($C$7=0,0,IFERROR((C16/$C$7)*$C$4,0))</f>
        <v/>
      </c>
      <c r="G16" s="8">
        <f>IF($C$8=0,0,IFERROR((D16/$C$8)*$C$5,0))</f>
        <v/>
      </c>
      <c r="H16" s="17">
        <f>E16+F16+G16</f>
        <v/>
      </c>
    </row>
    <row r="17">
      <c r="A17" s="6">
        <f>'اطلاعات ساختمان'!A8</f>
        <v/>
      </c>
      <c r="B17" s="6">
        <f>'اطلاعات ساختمان'!C8</f>
        <v/>
      </c>
      <c r="C17" s="16">
        <f>IFERROR('اطلاعات ساختمان'!D8,0)</f>
        <v/>
      </c>
      <c r="D17" s="6">
        <f>IFERROR('اطلاعات ساختمان'!E8,0)</f>
        <v/>
      </c>
      <c r="E17" s="8">
        <f>IF(C17=0,0,IFERROR(($C$3/$C$6)*'اطلاعات ساختمان'!G8,0))</f>
        <v/>
      </c>
      <c r="F17" s="8">
        <f>IF($C$7=0,0,IFERROR((C17/$C$7)*$C$4,0))</f>
        <v/>
      </c>
      <c r="G17" s="8">
        <f>IF($C$8=0,0,IFERROR((D17/$C$8)*$C$5,0))</f>
        <v/>
      </c>
      <c r="H17" s="17">
        <f>E17+F17+G17</f>
        <v/>
      </c>
    </row>
    <row r="18">
      <c r="A18" s="6">
        <f>'اطلاعات ساختمان'!A9</f>
        <v/>
      </c>
      <c r="B18" s="6">
        <f>'اطلاعات ساختمان'!C9</f>
        <v/>
      </c>
      <c r="C18" s="16">
        <f>IFERROR('اطلاعات ساختمان'!D9,0)</f>
        <v/>
      </c>
      <c r="D18" s="6">
        <f>IFERROR('اطلاعات ساختمان'!E9,0)</f>
        <v/>
      </c>
      <c r="E18" s="8">
        <f>IF(C18=0,0,IFERROR(($C$3/$C$6)*'اطلاعات ساختمان'!G9,0))</f>
        <v/>
      </c>
      <c r="F18" s="8">
        <f>IF($C$7=0,0,IFERROR((C18/$C$7)*$C$4,0))</f>
        <v/>
      </c>
      <c r="G18" s="8">
        <f>IF($C$8=0,0,IFERROR((D18/$C$8)*$C$5,0))</f>
        <v/>
      </c>
      <c r="H18" s="17">
        <f>E18+F18+G18</f>
        <v/>
      </c>
    </row>
    <row r="19">
      <c r="A19" s="6">
        <f>'اطلاعات ساختمان'!A10</f>
        <v/>
      </c>
      <c r="B19" s="6">
        <f>'اطلاعات ساختمان'!C10</f>
        <v/>
      </c>
      <c r="C19" s="16">
        <f>IFERROR('اطلاعات ساختمان'!D10,0)</f>
        <v/>
      </c>
      <c r="D19" s="6">
        <f>IFERROR('اطلاعات ساختمان'!E10,0)</f>
        <v/>
      </c>
      <c r="E19" s="8">
        <f>IF(C19=0,0,IFERROR(($C$3/$C$6)*'اطلاعات ساختمان'!G10,0))</f>
        <v/>
      </c>
      <c r="F19" s="8">
        <f>IF($C$7=0,0,IFERROR((C19/$C$7)*$C$4,0))</f>
        <v/>
      </c>
      <c r="G19" s="8">
        <f>IF($C$8=0,0,IFERROR((D19/$C$8)*$C$5,0))</f>
        <v/>
      </c>
      <c r="H19" s="17">
        <f>E19+F19+G19</f>
        <v/>
      </c>
    </row>
    <row r="20">
      <c r="A20" s="6">
        <f>'اطلاعات ساختمان'!A11</f>
        <v/>
      </c>
      <c r="B20" s="6">
        <f>'اطلاعات ساختمان'!C11</f>
        <v/>
      </c>
      <c r="C20" s="16">
        <f>IFERROR('اطلاعات ساختمان'!D11,0)</f>
        <v/>
      </c>
      <c r="D20" s="6">
        <f>IFERROR('اطلاعات ساختمان'!E11,0)</f>
        <v/>
      </c>
      <c r="E20" s="8">
        <f>IF(C20=0,0,IFERROR(($C$3/$C$6)*'اطلاعات ساختمان'!G11,0))</f>
        <v/>
      </c>
      <c r="F20" s="8">
        <f>IF($C$7=0,0,IFERROR((C20/$C$7)*$C$4,0))</f>
        <v/>
      </c>
      <c r="G20" s="8">
        <f>IF($C$8=0,0,IFERROR((D20/$C$8)*$C$5,0))</f>
        <v/>
      </c>
      <c r="H20" s="17">
        <f>E20+F20+G20</f>
        <v/>
      </c>
    </row>
    <row r="21">
      <c r="A21" s="6">
        <f>'اطلاعات ساختمان'!A12</f>
        <v/>
      </c>
      <c r="B21" s="6">
        <f>'اطلاعات ساختمان'!C12</f>
        <v/>
      </c>
      <c r="C21" s="16">
        <f>IFERROR('اطلاعات ساختمان'!D12,0)</f>
        <v/>
      </c>
      <c r="D21" s="6">
        <f>IFERROR('اطلاعات ساختمان'!E12,0)</f>
        <v/>
      </c>
      <c r="E21" s="8">
        <f>IF(C21=0,0,IFERROR(($C$3/$C$6)*'اطلاعات ساختمان'!G12,0))</f>
        <v/>
      </c>
      <c r="F21" s="8">
        <f>IF($C$7=0,0,IFERROR((C21/$C$7)*$C$4,0))</f>
        <v/>
      </c>
      <c r="G21" s="8">
        <f>IF($C$8=0,0,IFERROR((D21/$C$8)*$C$5,0))</f>
        <v/>
      </c>
      <c r="H21" s="17">
        <f>E21+F21+G21</f>
        <v/>
      </c>
    </row>
    <row r="22">
      <c r="A22" s="6">
        <f>'اطلاعات ساختمان'!A13</f>
        <v/>
      </c>
      <c r="B22" s="6">
        <f>'اطلاعات ساختمان'!C13</f>
        <v/>
      </c>
      <c r="C22" s="16">
        <f>IFERROR('اطلاعات ساختمان'!D13,0)</f>
        <v/>
      </c>
      <c r="D22" s="6">
        <f>IFERROR('اطلاعات ساختمان'!E13,0)</f>
        <v/>
      </c>
      <c r="E22" s="8">
        <f>IF(C22=0,0,IFERROR(($C$3/$C$6)*'اطلاعات ساختمان'!G13,0))</f>
        <v/>
      </c>
      <c r="F22" s="8">
        <f>IF($C$7=0,0,IFERROR((C22/$C$7)*$C$4,0))</f>
        <v/>
      </c>
      <c r="G22" s="8">
        <f>IF($C$8=0,0,IFERROR((D22/$C$8)*$C$5,0))</f>
        <v/>
      </c>
      <c r="H22" s="17">
        <f>E22+F22+G22</f>
        <v/>
      </c>
    </row>
    <row r="23">
      <c r="A23" s="6">
        <f>'اطلاعات ساختمان'!A14</f>
        <v/>
      </c>
      <c r="B23" s="6">
        <f>'اطلاعات ساختمان'!C14</f>
        <v/>
      </c>
      <c r="C23" s="16">
        <f>IFERROR('اطلاعات ساختمان'!D14,0)</f>
        <v/>
      </c>
      <c r="D23" s="6">
        <f>IFERROR('اطلاعات ساختمان'!E14,0)</f>
        <v/>
      </c>
      <c r="E23" s="8">
        <f>IF(C23=0,0,IFERROR(($C$3/$C$6)*'اطلاعات ساختمان'!G14,0))</f>
        <v/>
      </c>
      <c r="F23" s="8">
        <f>IF($C$7=0,0,IFERROR((C23/$C$7)*$C$4,0))</f>
        <v/>
      </c>
      <c r="G23" s="8">
        <f>IF($C$8=0,0,IFERROR((D23/$C$8)*$C$5,0))</f>
        <v/>
      </c>
      <c r="H23" s="17">
        <f>E23+F23+G23</f>
        <v/>
      </c>
    </row>
    <row r="24">
      <c r="A24" s="6">
        <f>'اطلاعات ساختمان'!A15</f>
        <v/>
      </c>
      <c r="B24" s="6">
        <f>'اطلاعات ساختمان'!C15</f>
        <v/>
      </c>
      <c r="C24" s="16">
        <f>IFERROR('اطلاعات ساختمان'!D15,0)</f>
        <v/>
      </c>
      <c r="D24" s="6">
        <f>IFERROR('اطلاعات ساختمان'!E15,0)</f>
        <v/>
      </c>
      <c r="E24" s="8">
        <f>IF(C24=0,0,IFERROR(($C$3/$C$6)*'اطلاعات ساختمان'!G15,0))</f>
        <v/>
      </c>
      <c r="F24" s="8">
        <f>IF($C$7=0,0,IFERROR((C24/$C$7)*$C$4,0))</f>
        <v/>
      </c>
      <c r="G24" s="8">
        <f>IF($C$8=0,0,IFERROR((D24/$C$8)*$C$5,0))</f>
        <v/>
      </c>
      <c r="H24" s="17">
        <f>E24+F24+G24</f>
        <v/>
      </c>
    </row>
    <row r="25">
      <c r="A25" s="6">
        <f>'اطلاعات ساختمان'!A16</f>
        <v/>
      </c>
      <c r="B25" s="6">
        <f>'اطلاعات ساختمان'!C16</f>
        <v/>
      </c>
      <c r="C25" s="16">
        <f>IFERROR('اطلاعات ساختمان'!D16,0)</f>
        <v/>
      </c>
      <c r="D25" s="6">
        <f>IFERROR('اطلاعات ساختمان'!E16,0)</f>
        <v/>
      </c>
      <c r="E25" s="8">
        <f>IF(C25=0,0,IFERROR(($C$3/$C$6)*'اطلاعات ساختمان'!G16,0))</f>
        <v/>
      </c>
      <c r="F25" s="8">
        <f>IF($C$7=0,0,IFERROR((C25/$C$7)*$C$4,0))</f>
        <v/>
      </c>
      <c r="G25" s="8">
        <f>IF($C$8=0,0,IFERROR((D25/$C$8)*$C$5,0))</f>
        <v/>
      </c>
      <c r="H25" s="17">
        <f>E25+F25+G25</f>
        <v/>
      </c>
    </row>
    <row r="26">
      <c r="A26" s="6">
        <f>'اطلاعات ساختمان'!A17</f>
        <v/>
      </c>
      <c r="B26" s="6">
        <f>'اطلاعات ساختمان'!C17</f>
        <v/>
      </c>
      <c r="C26" s="16">
        <f>IFERROR('اطلاعات ساختمان'!D17,0)</f>
        <v/>
      </c>
      <c r="D26" s="6">
        <f>IFERROR('اطلاعات ساختمان'!E17,0)</f>
        <v/>
      </c>
      <c r="E26" s="8">
        <f>IF(C26=0,0,IFERROR(($C$3/$C$6)*'اطلاعات ساختمان'!G17,0))</f>
        <v/>
      </c>
      <c r="F26" s="8">
        <f>IF($C$7=0,0,IFERROR((C26/$C$7)*$C$4,0))</f>
        <v/>
      </c>
      <c r="G26" s="8">
        <f>IF($C$8=0,0,IFERROR((D26/$C$8)*$C$5,0))</f>
        <v/>
      </c>
      <c r="H26" s="17">
        <f>E26+F26+G26</f>
        <v/>
      </c>
    </row>
    <row r="27">
      <c r="A27" s="6">
        <f>'اطلاعات ساختمان'!A18</f>
        <v/>
      </c>
      <c r="B27" s="6">
        <f>'اطلاعات ساختمان'!C18</f>
        <v/>
      </c>
      <c r="C27" s="16">
        <f>IFERROR('اطلاعات ساختمان'!D18,0)</f>
        <v/>
      </c>
      <c r="D27" s="6">
        <f>IFERROR('اطلاعات ساختمان'!E18,0)</f>
        <v/>
      </c>
      <c r="E27" s="8">
        <f>IF(C27=0,0,IFERROR(($C$3/$C$6)*'اطلاعات ساختمان'!G18,0))</f>
        <v/>
      </c>
      <c r="F27" s="8">
        <f>IF($C$7=0,0,IFERROR((C27/$C$7)*$C$4,0))</f>
        <v/>
      </c>
      <c r="G27" s="8">
        <f>IF($C$8=0,0,IFERROR((D27/$C$8)*$C$5,0))</f>
        <v/>
      </c>
      <c r="H27" s="17">
        <f>E27+F27+G27</f>
        <v/>
      </c>
    </row>
    <row r="28">
      <c r="A28" s="6">
        <f>'اطلاعات ساختمان'!A19</f>
        <v/>
      </c>
      <c r="B28" s="6">
        <f>'اطلاعات ساختمان'!C19</f>
        <v/>
      </c>
      <c r="C28" s="16">
        <f>IFERROR('اطلاعات ساختمان'!D19,0)</f>
        <v/>
      </c>
      <c r="D28" s="6">
        <f>IFERROR('اطلاعات ساختمان'!E19,0)</f>
        <v/>
      </c>
      <c r="E28" s="8">
        <f>IF(C28=0,0,IFERROR(($C$3/$C$6)*'اطلاعات ساختمان'!G19,0))</f>
        <v/>
      </c>
      <c r="F28" s="8">
        <f>IF($C$7=0,0,IFERROR((C28/$C$7)*$C$4,0))</f>
        <v/>
      </c>
      <c r="G28" s="8">
        <f>IF($C$8=0,0,IFERROR((D28/$C$8)*$C$5,0))</f>
        <v/>
      </c>
      <c r="H28" s="17">
        <f>E28+F28+G28</f>
        <v/>
      </c>
    </row>
    <row r="29">
      <c r="A29" s="6">
        <f>'اطلاعات ساختمان'!A20</f>
        <v/>
      </c>
      <c r="B29" s="6">
        <f>'اطلاعات ساختمان'!C20</f>
        <v/>
      </c>
      <c r="C29" s="16">
        <f>IFERROR('اطلاعات ساختمان'!D20,0)</f>
        <v/>
      </c>
      <c r="D29" s="6">
        <f>IFERROR('اطلاعات ساختمان'!E20,0)</f>
        <v/>
      </c>
      <c r="E29" s="8">
        <f>IF(C29=0,0,IFERROR(($C$3/$C$6)*'اطلاعات ساختمان'!G20,0))</f>
        <v/>
      </c>
      <c r="F29" s="8">
        <f>IF($C$7=0,0,IFERROR((C29/$C$7)*$C$4,0))</f>
        <v/>
      </c>
      <c r="G29" s="8">
        <f>IF($C$8=0,0,IFERROR((D29/$C$8)*$C$5,0))</f>
        <v/>
      </c>
      <c r="H29" s="17">
        <f>E29+F29+G29</f>
        <v/>
      </c>
    </row>
    <row r="30">
      <c r="A30" s="6">
        <f>'اطلاعات ساختمان'!A21</f>
        <v/>
      </c>
      <c r="B30" s="6">
        <f>'اطلاعات ساختمان'!C21</f>
        <v/>
      </c>
      <c r="C30" s="16">
        <f>IFERROR('اطلاعات ساختمان'!D21,0)</f>
        <v/>
      </c>
      <c r="D30" s="6">
        <f>IFERROR('اطلاعات ساختمان'!E21,0)</f>
        <v/>
      </c>
      <c r="E30" s="8">
        <f>IF(C30=0,0,IFERROR(($C$3/$C$6)*'اطلاعات ساختمان'!G21,0))</f>
        <v/>
      </c>
      <c r="F30" s="8">
        <f>IF($C$7=0,0,IFERROR((C30/$C$7)*$C$4,0))</f>
        <v/>
      </c>
      <c r="G30" s="8">
        <f>IF($C$8=0,0,IFERROR((D30/$C$8)*$C$5,0))</f>
        <v/>
      </c>
      <c r="H30" s="17">
        <f>E30+F30+G30</f>
        <v/>
      </c>
    </row>
    <row r="32" ht="30" customHeight="1">
      <c r="A32" s="18" t="inlineStr">
        <is>
          <t>جمع</t>
        </is>
      </c>
      <c r="B32" s="19" t="n"/>
      <c r="C32" s="19" t="n"/>
      <c r="D32" s="19" t="n"/>
      <c r="E32" s="20">
        <f>SUM(E11:E30)</f>
        <v/>
      </c>
      <c r="F32" s="20">
        <f>SUM(F11:F30)</f>
        <v/>
      </c>
      <c r="G32" s="20">
        <f>SUM(G11:G30)</f>
        <v/>
      </c>
      <c r="H32" s="20">
        <f>SUM(H11:H30)</f>
        <v/>
      </c>
    </row>
  </sheetData>
  <mergeCells count="8">
    <mergeCell ref="A4:B4"/>
    <mergeCell ref="A7:B7"/>
    <mergeCell ref="A32:D32"/>
    <mergeCell ref="A5:B5"/>
    <mergeCell ref="A1:H1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2026-06-12T14:30:27Z</dcterms:created>
  <dcterms:modified xmlns:dcterms="http://purl.org/dc/terms/" xmlns:xsi="http://www.w3.org/2001/XMLSchema-instance" xsi:type="dcterms:W3CDTF">2026-06-12T14:30:27Z</dcterms:modified>
</cp:coreProperties>
</file>